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БелМиРа Разное\Прайсы\"/>
    </mc:Choice>
  </mc:AlternateContent>
  <bookViews>
    <workbookView xWindow="0" yWindow="0" windowWidth="24750" windowHeight="1230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D50" i="1" l="1"/>
  <c r="E50" i="1"/>
  <c r="D45" i="1"/>
  <c r="E45" i="1"/>
  <c r="E38" i="1"/>
  <c r="D38" i="1"/>
  <c r="E12" i="1" l="1"/>
  <c r="D12" i="1" s="1"/>
  <c r="E41" i="1" l="1"/>
  <c r="D41" i="1" s="1"/>
  <c r="E16" i="1"/>
  <c r="D16" i="1" s="1"/>
  <c r="E22" i="1" l="1"/>
  <c r="D22" i="1" s="1"/>
  <c r="E20" i="1"/>
  <c r="D20" i="1" s="1"/>
  <c r="E14" i="1"/>
  <c r="D14" i="1" s="1"/>
  <c r="E40" i="1" l="1"/>
  <c r="D40" i="1" s="1"/>
  <c r="E46" i="1" l="1"/>
  <c r="D46" i="1" s="1"/>
  <c r="E47" i="1" l="1"/>
  <c r="D47" i="1" s="1"/>
  <c r="E49" i="1"/>
  <c r="D49" i="1" s="1"/>
  <c r="E48" i="1"/>
  <c r="D48" i="1"/>
  <c r="E44" i="1"/>
  <c r="D44" i="1" s="1"/>
  <c r="E43" i="1"/>
  <c r="D43" i="1" s="1"/>
  <c r="E42" i="1"/>
  <c r="D42" i="1" s="1"/>
  <c r="E29" i="1"/>
  <c r="D29" i="1" s="1"/>
  <c r="E28" i="1"/>
  <c r="D28" i="1" s="1"/>
  <c r="E27" i="1"/>
  <c r="D27" i="1"/>
  <c r="E39" i="1"/>
  <c r="D39" i="1" s="1"/>
  <c r="E37" i="1"/>
  <c r="D37" i="1" s="1"/>
  <c r="E36" i="1"/>
  <c r="D36" i="1" s="1"/>
  <c r="E35" i="1"/>
  <c r="D35" i="1" s="1"/>
  <c r="E34" i="1"/>
  <c r="D34" i="1" s="1"/>
  <c r="E33" i="1"/>
  <c r="D33" i="1" s="1"/>
  <c r="E32" i="1"/>
  <c r="D32" i="1" s="1"/>
  <c r="E31" i="1"/>
  <c r="D31" i="1" s="1"/>
  <c r="E30" i="1"/>
  <c r="D30" i="1" s="1"/>
  <c r="E24" i="1"/>
  <c r="D24" i="1" s="1"/>
  <c r="E23" i="1"/>
  <c r="D23" i="1" s="1"/>
  <c r="E21" i="1"/>
  <c r="D21" i="1" s="1"/>
  <c r="E17" i="1"/>
  <c r="D17" i="1" s="1"/>
  <c r="E8" i="1"/>
  <c r="D8" i="1" s="1"/>
  <c r="E13" i="1"/>
  <c r="D13" i="1" s="1"/>
  <c r="E11" i="1"/>
  <c r="D11" i="1" s="1"/>
  <c r="E10" i="1"/>
  <c r="D10" i="1" s="1"/>
  <c r="E57" i="1"/>
  <c r="E26" i="1"/>
  <c r="D26" i="1" s="1"/>
  <c r="E25" i="1"/>
  <c r="D25" i="1" s="1"/>
  <c r="E19" i="1"/>
  <c r="D19" i="1" s="1"/>
  <c r="E18" i="1"/>
  <c r="D18" i="1" s="1"/>
  <c r="E15" i="1"/>
  <c r="D15" i="1" s="1"/>
  <c r="E7" i="1" l="1"/>
  <c r="E9" i="1" l="1"/>
  <c r="D9" i="1" s="1"/>
  <c r="D7" i="1"/>
  <c r="E55" i="1" l="1"/>
  <c r="E58" i="1"/>
  <c r="E56" i="1" l="1"/>
</calcChain>
</file>

<file path=xl/sharedStrings.xml><?xml version="1.0" encoding="utf-8"?>
<sst xmlns="http://schemas.openxmlformats.org/spreadsheetml/2006/main" count="79" uniqueCount="77">
  <si>
    <t>Агроспанбонд, СУФ- плотность(г/м.кв)- ширина(м)- вес рулона(кг)- длина рулона(м.пог)</t>
  </si>
  <si>
    <t>цена, кг</t>
  </si>
  <si>
    <t>цена, м/п</t>
  </si>
  <si>
    <t>цена, рул</t>
  </si>
  <si>
    <t>без НДС</t>
  </si>
  <si>
    <t>цена за пакет 46,2 м.кв; 2кг</t>
  </si>
  <si>
    <t>СУФ 42 - 4,2 - 14,7 - 100</t>
  </si>
  <si>
    <t>СУФ 60 - 4,2 - 15,75 - 75</t>
  </si>
  <si>
    <t>цена за пакет 58,88 м.кв; 1кг</t>
  </si>
  <si>
    <t>СУФ 30 - 4,2 - 15,75 - 150</t>
  </si>
  <si>
    <t>СУФ 42 - 6,3 - 22,05 - 100</t>
  </si>
  <si>
    <t>СУФ 42 - 2,1 - 14,7 - 200</t>
  </si>
  <si>
    <t>СУФ 60 - 6,3 - 23,62 - 75</t>
  </si>
  <si>
    <t>СУФ 30 - 2,1 - 15,75 - 300</t>
  </si>
  <si>
    <t>СУФ 60 - 2,1 - 15,75 - 150</t>
  </si>
  <si>
    <t>СУФ 60 - 2,1 - 15,75 - 150 черный</t>
  </si>
  <si>
    <t>СУФ 30 фасовка 10м*3,2м</t>
  </si>
  <si>
    <t>СУФ 40 фасовка 10м*3,2м</t>
  </si>
  <si>
    <t xml:space="preserve">СУФ 17 фасовка 10м*1,6 </t>
  </si>
  <si>
    <t xml:space="preserve">СУФ 30 фасовка 10м*1,6 </t>
  </si>
  <si>
    <t xml:space="preserve">СУФ 17 фасовка 10м*3,2м </t>
  </si>
  <si>
    <t>цена за пакет 32 м.кв; 0,8кг</t>
  </si>
  <si>
    <t>наименование</t>
  </si>
  <si>
    <t>СУФ 30 - 6,3 - 23,62 - 150</t>
  </si>
  <si>
    <t>Агроткань 115 - 1,5 - 51,75 - 300</t>
  </si>
  <si>
    <t xml:space="preserve">СУФ 60 - 3,2 - 24 - 150 черный </t>
  </si>
  <si>
    <t xml:space="preserve">СУФ 60 - 3,2 - 24 - 150 </t>
  </si>
  <si>
    <t>цена, шт без НДС</t>
  </si>
  <si>
    <t>0,24кг</t>
  </si>
  <si>
    <t>СУФ 60 - 4,2 - 15,75 - 75 черный</t>
  </si>
  <si>
    <t>СУФ 60 - 6,3 - 23,62 - 75 черный</t>
  </si>
  <si>
    <t>СУФ 50 - 3,2 - 24 - 150 черный</t>
  </si>
  <si>
    <t xml:space="preserve">СУФ 60 - 3,2 - 28,8 - 150 черный </t>
  </si>
  <si>
    <t>СУФ 60 - 3,2 - 28,8 - 150</t>
  </si>
  <si>
    <t>СУФ 60 фасовка 10м*1,6 черный</t>
  </si>
  <si>
    <t>Агроткань 100 - 1,1 - 10</t>
  </si>
  <si>
    <t>Агроткань 150 - 1,5 - 10</t>
  </si>
  <si>
    <t>СУФ 17 - 3,2 - 27,2 - 500</t>
  </si>
  <si>
    <t xml:space="preserve">СУФ 30 - 3,2 - 28,8 - 300 </t>
  </si>
  <si>
    <t>СУФ 40 - 3,2 - 25,6 - 200</t>
  </si>
  <si>
    <t xml:space="preserve">СУФ 50 - 3,2 - 24 - 150 </t>
  </si>
  <si>
    <t>СУФ 90 - 4,2 - 15,75 - 50</t>
  </si>
  <si>
    <t>Агроткань 80 - 1,1 - 29 - 300</t>
  </si>
  <si>
    <t>Агроткань 80 - 0,6 - 11 - 200</t>
  </si>
  <si>
    <t>СУФ 90 - 3,2 - 28,8 - 100</t>
  </si>
  <si>
    <t>СУФ 60 фасовка 10м*3,2м</t>
  </si>
  <si>
    <t>СУФ 60 фасовка 10м*3,2м черный</t>
  </si>
  <si>
    <t>СУФ 120 - 3,2 - 28,8 - 75</t>
  </si>
  <si>
    <t>СУФ 60 - 0,4 - 6 - 300 черный</t>
  </si>
  <si>
    <t>СУФ 60 - 0,8 - 12 - 300 черный</t>
  </si>
  <si>
    <t xml:space="preserve">СУФ 25 - 3,2 - 24 - 300 </t>
  </si>
  <si>
    <t xml:space="preserve">СУФ 35 - 3,2 - 22,4 - 200 </t>
  </si>
  <si>
    <t xml:space="preserve">Геотекстиль Технохаут 80 - 1,6 - 5,6 - 43,75 </t>
  </si>
  <si>
    <t xml:space="preserve">Геотекстиль Технохаут 100 - 1,6 - 7 - 43,75 </t>
  </si>
  <si>
    <t>Геотекстиль Технохаут 130 - 1,6 - 9,1 - 70</t>
  </si>
  <si>
    <t>Шпилька для крепления укрывного материала 37х176мм</t>
  </si>
  <si>
    <t>уп 100шт</t>
  </si>
  <si>
    <t>Агроткань 115 - 0,6 - 22 - 300</t>
  </si>
  <si>
    <t>СУФ 75 - 3,2 - 24 - 100 черный (геотекстиль)</t>
  </si>
  <si>
    <t>СУФ 120 - 3,2 - 28,8 - 75 черный (геотекстиль)</t>
  </si>
  <si>
    <t>СУФ 150 - 3,2 - 24 - 50 черный (геотекстиль)</t>
  </si>
  <si>
    <t>СУФ 75 - 1,6 - 24 - 200 черный (геотекстиль)</t>
  </si>
  <si>
    <t>СУФ 90 - 1,6 - 28,8 - 200 черный (геотекстиль)</t>
  </si>
  <si>
    <t>СУФ 150 - 1,6 - 24 - 100 черный (геотекстиль)</t>
  </si>
  <si>
    <t>СУФ 120 - 0,4 - 12 - 300 черный (геотекстиль)</t>
  </si>
  <si>
    <t>СУФ 170 - 1,6 - 27,2 - 100 черный (геотекстиль)</t>
  </si>
  <si>
    <t>СУФ 75 - 3,2 - 24 - 100 черно-белый</t>
  </si>
  <si>
    <t>СУФ 60 - 3,2 - 28,8 - 150 черно-зеленый</t>
  </si>
  <si>
    <t>СУФ 100 - 2,1 - 16,8 - 100 черный</t>
  </si>
  <si>
    <t>СУФ 17 - 4,2 - 15,75 - 250</t>
  </si>
  <si>
    <t>СУФ 120 - 1,6 - 19,2 - 100 черный (геотекстиль)</t>
  </si>
  <si>
    <t>нет в наличии</t>
  </si>
  <si>
    <t xml:space="preserve">Геотекстиль Технохаут 60 - 1,6 - 4,2 - 43,75 </t>
  </si>
  <si>
    <t>СУФ 75 - 3,2 - 24 - 100</t>
  </si>
  <si>
    <t>СУФ 75 - 4,2 - 18,9 - 75</t>
  </si>
  <si>
    <t>СУФ 42 - 12,4 - 43,4 - 100</t>
  </si>
  <si>
    <t>Прейскурант отпускных цен на агроспанбонд с 15.05.2026г.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</si>
</sst>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6" xfId="0" applyFont="1" applyFill="1" applyBorder="1"/>
    <xf numFmtId="164" fontId="1" fillId="2" borderId="6" xfId="0" applyNumberFormat="1" applyFont="1" applyFill="1" applyBorder="1"/>
    <xf numFmtId="2" fontId="1" fillId="2" borderId="6" xfId="0" applyNumberFormat="1" applyFont="1" applyFill="1" applyBorder="1"/>
    <xf numFmtId="0" fontId="3" fillId="0" borderId="6" xfId="0" applyFont="1" applyFill="1" applyBorder="1"/>
    <xf numFmtId="0" fontId="1" fillId="0" borderId="6" xfId="0" applyFont="1" applyBorder="1"/>
    <xf numFmtId="0" fontId="3" fillId="0" borderId="3" xfId="0" applyFont="1" applyFill="1" applyBorder="1"/>
    <xf numFmtId="2" fontId="2" fillId="0" borderId="6" xfId="0" applyNumberFormat="1" applyFont="1" applyBorder="1"/>
    <xf numFmtId="0" fontId="0" fillId="0" borderId="9" xfId="0" applyBorder="1" applyAlignment="1"/>
    <xf numFmtId="0" fontId="3" fillId="2" borderId="8" xfId="0" applyFont="1" applyFill="1" applyBorder="1" applyAlignment="1">
      <alignment horizontal="left"/>
    </xf>
    <xf numFmtId="2" fontId="4" fillId="0" borderId="6" xfId="0" applyNumberFormat="1" applyFont="1" applyFill="1" applyBorder="1" applyAlignment="1">
      <alignment horizontal="right"/>
    </xf>
    <xf numFmtId="2" fontId="4" fillId="0" borderId="3" xfId="0" applyNumberFormat="1" applyFont="1" applyFill="1" applyBorder="1" applyAlignment="1">
      <alignment horizontal="right"/>
    </xf>
    <xf numFmtId="2" fontId="4" fillId="0" borderId="6" xfId="0" applyNumberFormat="1" applyFont="1" applyFill="1" applyBorder="1"/>
    <xf numFmtId="2" fontId="4" fillId="0" borderId="1" xfId="0" applyNumberFormat="1" applyFont="1" applyFill="1" applyBorder="1" applyAlignment="1">
      <alignment horizontal="left"/>
    </xf>
    <xf numFmtId="0" fontId="3" fillId="0" borderId="6" xfId="0" applyFont="1" applyBorder="1"/>
    <xf numFmtId="2" fontId="4" fillId="0" borderId="6" xfId="0" applyNumberFormat="1" applyFont="1" applyBorder="1"/>
    <xf numFmtId="0" fontId="4" fillId="2" borderId="6" xfId="0" applyFont="1" applyFill="1" applyBorder="1"/>
    <xf numFmtId="2" fontId="4" fillId="2" borderId="6" xfId="0" applyNumberFormat="1" applyFont="1" applyFill="1" applyBorder="1" applyAlignment="1">
      <alignment horizontal="right"/>
    </xf>
    <xf numFmtId="2" fontId="4" fillId="0" borderId="6" xfId="0" applyNumberFormat="1" applyFont="1" applyFill="1" applyBorder="1" applyAlignment="1">
      <alignment horizontal="left"/>
    </xf>
    <xf numFmtId="0" fontId="0" fillId="0" borderId="0" xfId="0"/>
    <xf numFmtId="0" fontId="3" fillId="0" borderId="6" xfId="0" applyFont="1" applyFill="1" applyBorder="1"/>
    <xf numFmtId="0" fontId="1" fillId="2" borderId="8" xfId="0" applyFont="1" applyFill="1" applyBorder="1" applyAlignment="1">
      <alignment horizontal="left" vertical="center"/>
    </xf>
    <xf numFmtId="0" fontId="2" fillId="2" borderId="6" xfId="0" applyFont="1" applyFill="1" applyBorder="1"/>
    <xf numFmtId="0" fontId="1" fillId="2" borderId="6" xfId="0" applyFont="1" applyFill="1" applyBorder="1" applyAlignment="1">
      <alignment horizontal="center" vertical="center"/>
    </xf>
    <xf numFmtId="2" fontId="5" fillId="0" borderId="0" xfId="0" applyNumberFormat="1" applyFont="1"/>
    <xf numFmtId="2" fontId="4" fillId="2" borderId="6" xfId="0" applyNumberFormat="1" applyFont="1" applyFill="1" applyBorder="1"/>
    <xf numFmtId="2" fontId="4" fillId="0" borderId="1" xfId="0" applyNumberFormat="1" applyFont="1" applyFill="1" applyBorder="1" applyAlignment="1">
      <alignment horizontal="left"/>
    </xf>
    <xf numFmtId="2" fontId="4" fillId="0" borderId="3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 wrapText="1"/>
    </xf>
    <xf numFmtId="2" fontId="1" fillId="2" borderId="2" xfId="0" applyNumberFormat="1" applyFont="1" applyFill="1" applyBorder="1" applyAlignment="1">
      <alignment horizontal="center" wrapText="1"/>
    </xf>
    <xf numFmtId="2" fontId="1" fillId="2" borderId="3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left"/>
    </xf>
    <xf numFmtId="2" fontId="3" fillId="2" borderId="2" xfId="0" applyNumberFormat="1" applyFont="1" applyFill="1" applyBorder="1" applyAlignment="1">
      <alignment horizontal="left"/>
    </xf>
    <xf numFmtId="2" fontId="3" fillId="2" borderId="3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tabSelected="1" workbookViewId="0">
      <selection activeCell="J9" sqref="J9"/>
    </sheetView>
  </sheetViews>
  <sheetFormatPr defaultRowHeight="15" x14ac:dyDescent="0.25"/>
  <cols>
    <col min="1" max="1" width="3.42578125" customWidth="1"/>
    <col min="2" max="2" width="59.140625" bestFit="1" customWidth="1"/>
    <col min="3" max="3" width="15.85546875" customWidth="1"/>
    <col min="4" max="4" width="11.42578125" customWidth="1"/>
    <col min="5" max="5" width="19.85546875" customWidth="1"/>
  </cols>
  <sheetData>
    <row r="1" spans="1:5" ht="17.25" customHeight="1" x14ac:dyDescent="0.25">
      <c r="C1" s="8"/>
      <c r="D1" s="8"/>
      <c r="E1" s="8"/>
    </row>
    <row r="2" spans="1:5" ht="15.75" customHeight="1" x14ac:dyDescent="0.25">
      <c r="A2" s="28" t="s">
        <v>76</v>
      </c>
      <c r="B2" s="29"/>
      <c r="C2" s="29"/>
      <c r="D2" s="29"/>
      <c r="E2" s="30"/>
    </row>
    <row r="3" spans="1:5" ht="15.75" customHeight="1" x14ac:dyDescent="0.25">
      <c r="A3" s="31" t="s">
        <v>0</v>
      </c>
      <c r="B3" s="32"/>
      <c r="C3" s="32"/>
      <c r="D3" s="32"/>
      <c r="E3" s="33"/>
    </row>
    <row r="4" spans="1:5" ht="15.75" x14ac:dyDescent="0.25">
      <c r="A4" s="34" t="s">
        <v>22</v>
      </c>
      <c r="B4" s="35"/>
      <c r="C4" s="1" t="s">
        <v>1</v>
      </c>
      <c r="D4" s="2" t="s">
        <v>2</v>
      </c>
      <c r="E4" s="3" t="s">
        <v>3</v>
      </c>
    </row>
    <row r="5" spans="1:5" ht="15.75" x14ac:dyDescent="0.25">
      <c r="A5" s="36"/>
      <c r="B5" s="37"/>
      <c r="C5" s="1" t="s">
        <v>4</v>
      </c>
      <c r="D5" s="1" t="s">
        <v>4</v>
      </c>
      <c r="E5" s="1" t="s">
        <v>4</v>
      </c>
    </row>
    <row r="6" spans="1:5" s="19" customFormat="1" ht="15.75" x14ac:dyDescent="0.25">
      <c r="A6" s="23">
        <v>1</v>
      </c>
      <c r="B6" s="21" t="s">
        <v>55</v>
      </c>
      <c r="C6" s="22" t="s">
        <v>56</v>
      </c>
      <c r="D6" s="22">
        <v>0.16</v>
      </c>
      <c r="E6" s="22">
        <v>0.19</v>
      </c>
    </row>
    <row r="7" spans="1:5" ht="15.75" x14ac:dyDescent="0.25">
      <c r="A7" s="23">
        <v>2</v>
      </c>
      <c r="B7" s="9" t="s">
        <v>48</v>
      </c>
      <c r="C7" s="16">
        <v>8.2899999999999991</v>
      </c>
      <c r="D7" s="17">
        <f>E7/300</f>
        <v>0.16579999999999998</v>
      </c>
      <c r="E7" s="17">
        <f>C7*6</f>
        <v>49.739999999999995</v>
      </c>
    </row>
    <row r="8" spans="1:5" s="19" customFormat="1" ht="15.75" x14ac:dyDescent="0.25">
      <c r="A8" s="23">
        <v>3</v>
      </c>
      <c r="B8" s="9" t="s">
        <v>64</v>
      </c>
      <c r="C8" s="16">
        <v>8.2899999999999991</v>
      </c>
      <c r="D8" s="17">
        <f t="shared" ref="D8" si="0">E8/300</f>
        <v>0.33159999999999995</v>
      </c>
      <c r="E8" s="17">
        <f>C8*12</f>
        <v>99.47999999999999</v>
      </c>
    </row>
    <row r="9" spans="1:5" s="19" customFormat="1" ht="15.75" x14ac:dyDescent="0.25">
      <c r="A9" s="23">
        <v>4</v>
      </c>
      <c r="B9" s="9" t="s">
        <v>49</v>
      </c>
      <c r="C9" s="16">
        <v>8.2899999999999991</v>
      </c>
      <c r="D9" s="17">
        <f t="shared" ref="D9" si="1">E9/300</f>
        <v>0.33159999999999995</v>
      </c>
      <c r="E9" s="17">
        <f>C9*12</f>
        <v>99.47999999999999</v>
      </c>
    </row>
    <row r="10" spans="1:5" s="19" customFormat="1" ht="15.75" x14ac:dyDescent="0.25">
      <c r="A10" s="23">
        <v>5</v>
      </c>
      <c r="B10" s="9" t="s">
        <v>61</v>
      </c>
      <c r="C10" s="16">
        <v>8.2899999999999991</v>
      </c>
      <c r="D10" s="17">
        <f>E10/200</f>
        <v>0.99479999999999991</v>
      </c>
      <c r="E10" s="17">
        <f>C10*24</f>
        <v>198.95999999999998</v>
      </c>
    </row>
    <row r="11" spans="1:5" s="19" customFormat="1" ht="15.75" x14ac:dyDescent="0.25">
      <c r="A11" s="23">
        <v>6</v>
      </c>
      <c r="B11" s="9" t="s">
        <v>62</v>
      </c>
      <c r="C11" s="16" t="s">
        <v>71</v>
      </c>
      <c r="D11" s="17" t="e">
        <f>E11/200</f>
        <v>#VALUE!</v>
      </c>
      <c r="E11" s="17" t="e">
        <f>C11*28.8</f>
        <v>#VALUE!</v>
      </c>
    </row>
    <row r="12" spans="1:5" s="19" customFormat="1" ht="15.75" x14ac:dyDescent="0.25">
      <c r="A12" s="23">
        <v>7</v>
      </c>
      <c r="B12" s="9" t="s">
        <v>70</v>
      </c>
      <c r="C12" s="16">
        <v>8.2899999999999991</v>
      </c>
      <c r="D12" s="17">
        <f>E12/100</f>
        <v>1.5916799999999998</v>
      </c>
      <c r="E12" s="17">
        <f>C12*19.2</f>
        <v>159.16799999999998</v>
      </c>
    </row>
    <row r="13" spans="1:5" s="19" customFormat="1" ht="15.75" x14ac:dyDescent="0.25">
      <c r="A13" s="23">
        <v>8</v>
      </c>
      <c r="B13" s="9" t="s">
        <v>63</v>
      </c>
      <c r="C13" s="16">
        <v>8.2899999999999991</v>
      </c>
      <c r="D13" s="17">
        <f>E13/100</f>
        <v>1.9895999999999998</v>
      </c>
      <c r="E13" s="17">
        <f>C13*24</f>
        <v>198.95999999999998</v>
      </c>
    </row>
    <row r="14" spans="1:5" s="19" customFormat="1" ht="15.75" x14ac:dyDescent="0.25">
      <c r="A14" s="23">
        <v>9</v>
      </c>
      <c r="B14" s="9" t="s">
        <v>65</v>
      </c>
      <c r="C14" s="16">
        <v>8.2899999999999991</v>
      </c>
      <c r="D14" s="17">
        <f>E14/100</f>
        <v>2.2548799999999996</v>
      </c>
      <c r="E14" s="17">
        <f>C14*27.2</f>
        <v>225.48799999999997</v>
      </c>
    </row>
    <row r="15" spans="1:5" s="19" customFormat="1" ht="15.75" x14ac:dyDescent="0.25">
      <c r="A15" s="23">
        <v>10</v>
      </c>
      <c r="B15" s="9" t="s">
        <v>15</v>
      </c>
      <c r="C15" s="17">
        <v>8.2899999999999991</v>
      </c>
      <c r="D15" s="17">
        <f>E15/150</f>
        <v>0.87044999999999995</v>
      </c>
      <c r="E15" s="17">
        <f>C15*15.75</f>
        <v>130.5675</v>
      </c>
    </row>
    <row r="16" spans="1:5" s="19" customFormat="1" ht="15.75" x14ac:dyDescent="0.25">
      <c r="A16" s="23">
        <v>11</v>
      </c>
      <c r="B16" s="9" t="s">
        <v>68</v>
      </c>
      <c r="C16" s="17">
        <v>8.2899999999999991</v>
      </c>
      <c r="D16" s="17">
        <f>E16/100</f>
        <v>1.39272</v>
      </c>
      <c r="E16" s="17">
        <f>C16*16.8</f>
        <v>139.27199999999999</v>
      </c>
    </row>
    <row r="17" spans="1:5" s="19" customFormat="1" ht="15.75" x14ac:dyDescent="0.25">
      <c r="A17" s="23">
        <v>12</v>
      </c>
      <c r="B17" s="20" t="s">
        <v>31</v>
      </c>
      <c r="C17" s="17">
        <v>8.2899999999999991</v>
      </c>
      <c r="D17" s="10">
        <f t="shared" ref="D17" si="2">E17/150</f>
        <v>1.3263999999999998</v>
      </c>
      <c r="E17" s="10">
        <f>C17*24</f>
        <v>198.95999999999998</v>
      </c>
    </row>
    <row r="18" spans="1:5" s="19" customFormat="1" ht="15.75" x14ac:dyDescent="0.25">
      <c r="A18" s="23">
        <v>13</v>
      </c>
      <c r="B18" s="20" t="s">
        <v>25</v>
      </c>
      <c r="C18" s="17">
        <v>8.2899999999999991</v>
      </c>
      <c r="D18" s="10">
        <f t="shared" ref="D18:D20" si="3">E18/150</f>
        <v>1.3263999999999998</v>
      </c>
      <c r="E18" s="10">
        <f>C18*24</f>
        <v>198.95999999999998</v>
      </c>
    </row>
    <row r="19" spans="1:5" s="19" customFormat="1" ht="15.75" x14ac:dyDescent="0.25">
      <c r="A19" s="23">
        <v>14</v>
      </c>
      <c r="B19" s="20" t="s">
        <v>32</v>
      </c>
      <c r="C19" s="17">
        <v>8.2899999999999991</v>
      </c>
      <c r="D19" s="10">
        <f t="shared" si="3"/>
        <v>1.59168</v>
      </c>
      <c r="E19" s="10">
        <f>C19*28.8</f>
        <v>238.75199999999998</v>
      </c>
    </row>
    <row r="20" spans="1:5" s="19" customFormat="1" ht="15.75" x14ac:dyDescent="0.25">
      <c r="A20" s="23">
        <v>15</v>
      </c>
      <c r="B20" s="20" t="s">
        <v>67</v>
      </c>
      <c r="C20" s="17">
        <v>8.2899999999999991</v>
      </c>
      <c r="D20" s="10">
        <f t="shared" si="3"/>
        <v>1.59168</v>
      </c>
      <c r="E20" s="10">
        <f>C20*28.8</f>
        <v>238.75199999999998</v>
      </c>
    </row>
    <row r="21" spans="1:5" s="19" customFormat="1" ht="15.75" x14ac:dyDescent="0.25">
      <c r="A21" s="23">
        <v>16</v>
      </c>
      <c r="B21" s="20" t="s">
        <v>58</v>
      </c>
      <c r="C21" s="17">
        <v>8.2899999999999991</v>
      </c>
      <c r="D21" s="10">
        <f>E21/100</f>
        <v>1.9895999999999998</v>
      </c>
      <c r="E21" s="10">
        <f>C21*24</f>
        <v>198.95999999999998</v>
      </c>
    </row>
    <row r="22" spans="1:5" s="19" customFormat="1" ht="15.75" x14ac:dyDescent="0.25">
      <c r="A22" s="23">
        <v>17</v>
      </c>
      <c r="B22" s="20" t="s">
        <v>66</v>
      </c>
      <c r="C22" s="17">
        <v>8.2899999999999991</v>
      </c>
      <c r="D22" s="10">
        <f>E22/100</f>
        <v>1.9895999999999998</v>
      </c>
      <c r="E22" s="10">
        <f>C22*24</f>
        <v>198.95999999999998</v>
      </c>
    </row>
    <row r="23" spans="1:5" s="19" customFormat="1" ht="15.75" x14ac:dyDescent="0.25">
      <c r="A23" s="23">
        <v>18</v>
      </c>
      <c r="B23" s="20" t="s">
        <v>59</v>
      </c>
      <c r="C23" s="17">
        <v>8.2899999999999991</v>
      </c>
      <c r="D23" s="10">
        <f>E23/75</f>
        <v>3.18336</v>
      </c>
      <c r="E23" s="10">
        <f>C23*28.8</f>
        <v>238.75199999999998</v>
      </c>
    </row>
    <row r="24" spans="1:5" s="19" customFormat="1" ht="15.75" x14ac:dyDescent="0.25">
      <c r="A24" s="23">
        <v>19</v>
      </c>
      <c r="B24" s="20" t="s">
        <v>60</v>
      </c>
      <c r="C24" s="17">
        <v>8.2899999999999991</v>
      </c>
      <c r="D24" s="10">
        <f>E24/50</f>
        <v>3.9791999999999996</v>
      </c>
      <c r="E24" s="10">
        <f>C24*24</f>
        <v>198.95999999999998</v>
      </c>
    </row>
    <row r="25" spans="1:5" s="19" customFormat="1" ht="15.75" x14ac:dyDescent="0.25">
      <c r="A25" s="23">
        <v>20</v>
      </c>
      <c r="B25" s="20" t="s">
        <v>29</v>
      </c>
      <c r="C25" s="17">
        <v>8.2899999999999991</v>
      </c>
      <c r="D25" s="10">
        <f>E25/75</f>
        <v>1.7408999999999999</v>
      </c>
      <c r="E25" s="10">
        <f>C25*15.75</f>
        <v>130.5675</v>
      </c>
    </row>
    <row r="26" spans="1:5" s="19" customFormat="1" ht="15.75" x14ac:dyDescent="0.25">
      <c r="A26" s="23">
        <v>21</v>
      </c>
      <c r="B26" s="20" t="s">
        <v>30</v>
      </c>
      <c r="C26" s="17">
        <v>8.61</v>
      </c>
      <c r="D26" s="10">
        <f>E26/75</f>
        <v>2.711576</v>
      </c>
      <c r="E26" s="10">
        <f>C26*23.62</f>
        <v>203.3682</v>
      </c>
    </row>
    <row r="27" spans="1:5" s="19" customFormat="1" ht="15.75" x14ac:dyDescent="0.25">
      <c r="A27" s="23">
        <v>22</v>
      </c>
      <c r="B27" s="9" t="s">
        <v>13</v>
      </c>
      <c r="C27" s="25">
        <v>8.1</v>
      </c>
      <c r="D27" s="17">
        <f>E27/300</f>
        <v>0.42524999999999996</v>
      </c>
      <c r="E27" s="17">
        <f>C27*15.75</f>
        <v>127.57499999999999</v>
      </c>
    </row>
    <row r="28" spans="1:5" s="19" customFormat="1" ht="15.75" x14ac:dyDescent="0.25">
      <c r="A28" s="23">
        <v>23</v>
      </c>
      <c r="B28" s="9" t="s">
        <v>11</v>
      </c>
      <c r="C28" s="25">
        <v>8.1</v>
      </c>
      <c r="D28" s="17">
        <f>E28/200</f>
        <v>0.59534999999999993</v>
      </c>
      <c r="E28" s="17">
        <f>C28*14.7</f>
        <v>119.07</v>
      </c>
    </row>
    <row r="29" spans="1:5" s="19" customFormat="1" ht="15.75" x14ac:dyDescent="0.25">
      <c r="A29" s="23">
        <v>24</v>
      </c>
      <c r="B29" s="9" t="s">
        <v>14</v>
      </c>
      <c r="C29" s="25">
        <v>8.1</v>
      </c>
      <c r="D29" s="17">
        <f>E29/150</f>
        <v>0.85049999999999992</v>
      </c>
      <c r="E29" s="17">
        <f>C29*15.75</f>
        <v>127.57499999999999</v>
      </c>
    </row>
    <row r="30" spans="1:5" s="19" customFormat="1" ht="15.75" x14ac:dyDescent="0.25">
      <c r="A30" s="23">
        <v>25</v>
      </c>
      <c r="B30" s="9" t="s">
        <v>37</v>
      </c>
      <c r="C30" s="17">
        <v>8.1</v>
      </c>
      <c r="D30" s="17">
        <f>E30/500</f>
        <v>0.44063999999999998</v>
      </c>
      <c r="E30" s="17">
        <f>C30*27.2</f>
        <v>220.32</v>
      </c>
    </row>
    <row r="31" spans="1:5" s="19" customFormat="1" ht="15.75" x14ac:dyDescent="0.25">
      <c r="A31" s="23">
        <v>26</v>
      </c>
      <c r="B31" s="6" t="s">
        <v>50</v>
      </c>
      <c r="C31" s="17">
        <v>7.59</v>
      </c>
      <c r="D31" s="17">
        <f>E31/300</f>
        <v>0.60719999999999996</v>
      </c>
      <c r="E31" s="17">
        <f>C31*24</f>
        <v>182.16</v>
      </c>
    </row>
    <row r="32" spans="1:5" s="19" customFormat="1" ht="15.75" x14ac:dyDescent="0.25">
      <c r="A32" s="23">
        <v>27</v>
      </c>
      <c r="B32" s="6" t="s">
        <v>38</v>
      </c>
      <c r="C32" s="17">
        <v>7.59</v>
      </c>
      <c r="D32" s="10">
        <f>E32/300</f>
        <v>0.72864000000000007</v>
      </c>
      <c r="E32" s="10">
        <f>C32*28.8</f>
        <v>218.59200000000001</v>
      </c>
    </row>
    <row r="33" spans="1:5" s="19" customFormat="1" ht="15.75" x14ac:dyDescent="0.25">
      <c r="A33" s="23">
        <v>28</v>
      </c>
      <c r="B33" s="20" t="s">
        <v>51</v>
      </c>
      <c r="C33" s="17">
        <v>7.59</v>
      </c>
      <c r="D33" s="10">
        <f>E33/200</f>
        <v>0.85007999999999995</v>
      </c>
      <c r="E33" s="10">
        <f>C33*22.4</f>
        <v>170.01599999999999</v>
      </c>
    </row>
    <row r="34" spans="1:5" s="19" customFormat="1" ht="15.75" x14ac:dyDescent="0.25">
      <c r="A34" s="23">
        <v>29</v>
      </c>
      <c r="B34" s="20" t="s">
        <v>39</v>
      </c>
      <c r="C34" s="17">
        <v>7.59</v>
      </c>
      <c r="D34" s="10">
        <f>E34/200</f>
        <v>0.97152000000000005</v>
      </c>
      <c r="E34" s="10">
        <f>C34*25.6</f>
        <v>194.304</v>
      </c>
    </row>
    <row r="35" spans="1:5" s="19" customFormat="1" ht="15.75" x14ac:dyDescent="0.25">
      <c r="A35" s="23">
        <v>30</v>
      </c>
      <c r="B35" s="20" t="s">
        <v>40</v>
      </c>
      <c r="C35" s="17">
        <v>7.59</v>
      </c>
      <c r="D35" s="10">
        <f>E35/150</f>
        <v>1.2143999999999999</v>
      </c>
      <c r="E35" s="10">
        <f>C35*24</f>
        <v>182.16</v>
      </c>
    </row>
    <row r="36" spans="1:5" ht="15.75" x14ac:dyDescent="0.25">
      <c r="A36" s="23">
        <v>31</v>
      </c>
      <c r="B36" s="20" t="s">
        <v>26</v>
      </c>
      <c r="C36" s="17">
        <v>7.59</v>
      </c>
      <c r="D36" s="10">
        <f t="shared" ref="D36:D37" si="4">E36/150</f>
        <v>1.2143999999999999</v>
      </c>
      <c r="E36" s="10">
        <f>C36*24</f>
        <v>182.16</v>
      </c>
    </row>
    <row r="37" spans="1:5" ht="15.75" x14ac:dyDescent="0.25">
      <c r="A37" s="23">
        <v>32</v>
      </c>
      <c r="B37" s="20" t="s">
        <v>33</v>
      </c>
      <c r="C37" s="17">
        <v>7.59</v>
      </c>
      <c r="D37" s="10">
        <f t="shared" si="4"/>
        <v>1.4572800000000001</v>
      </c>
      <c r="E37" s="10">
        <f>C37*28.8</f>
        <v>218.59200000000001</v>
      </c>
    </row>
    <row r="38" spans="1:5" s="19" customFormat="1" ht="15.75" x14ac:dyDescent="0.25">
      <c r="A38" s="23">
        <v>33</v>
      </c>
      <c r="B38" s="20" t="s">
        <v>73</v>
      </c>
      <c r="C38" s="17">
        <v>7.59</v>
      </c>
      <c r="D38" s="10">
        <f>E38/100</f>
        <v>1.8215999999999999</v>
      </c>
      <c r="E38" s="10">
        <f>C38*24</f>
        <v>182.16</v>
      </c>
    </row>
    <row r="39" spans="1:5" s="19" customFormat="1" ht="15.75" x14ac:dyDescent="0.25">
      <c r="A39" s="23">
        <v>34</v>
      </c>
      <c r="B39" s="20" t="s">
        <v>44</v>
      </c>
      <c r="C39" s="17">
        <v>7.59</v>
      </c>
      <c r="D39" s="10">
        <f>E39/100</f>
        <v>2.1859200000000003</v>
      </c>
      <c r="E39" s="10">
        <f>C39*28.8</f>
        <v>218.59200000000001</v>
      </c>
    </row>
    <row r="40" spans="1:5" s="19" customFormat="1" ht="15.75" x14ac:dyDescent="0.25">
      <c r="A40" s="23">
        <v>35</v>
      </c>
      <c r="B40" s="20" t="s">
        <v>47</v>
      </c>
      <c r="C40" s="17">
        <v>7.59</v>
      </c>
      <c r="D40" s="10">
        <f>E40/75</f>
        <v>2.9145600000000003</v>
      </c>
      <c r="E40" s="10">
        <f>C40*28.8</f>
        <v>218.59200000000001</v>
      </c>
    </row>
    <row r="41" spans="1:5" s="19" customFormat="1" ht="15.75" x14ac:dyDescent="0.25">
      <c r="A41" s="23">
        <v>36</v>
      </c>
      <c r="B41" s="20" t="s">
        <v>69</v>
      </c>
      <c r="C41" s="17">
        <v>8.1</v>
      </c>
      <c r="D41" s="10">
        <f>E41/250</f>
        <v>0.51029999999999998</v>
      </c>
      <c r="E41" s="10">
        <f>C41*15.75</f>
        <v>127.57499999999999</v>
      </c>
    </row>
    <row r="42" spans="1:5" ht="15.75" x14ac:dyDescent="0.25">
      <c r="A42" s="23">
        <v>37</v>
      </c>
      <c r="B42" s="20" t="s">
        <v>9</v>
      </c>
      <c r="C42" s="17">
        <v>8.1</v>
      </c>
      <c r="D42" s="10">
        <f>E42/150</f>
        <v>0.85049999999999992</v>
      </c>
      <c r="E42" s="10">
        <f>C42*15.75</f>
        <v>127.57499999999999</v>
      </c>
    </row>
    <row r="43" spans="1:5" s="19" customFormat="1" ht="15.75" x14ac:dyDescent="0.25">
      <c r="A43" s="23">
        <v>38</v>
      </c>
      <c r="B43" s="20" t="s">
        <v>6</v>
      </c>
      <c r="C43" s="17">
        <v>8.1</v>
      </c>
      <c r="D43" s="10">
        <f>E43/100</f>
        <v>1.1906999999999999</v>
      </c>
      <c r="E43" s="10">
        <f>C43*14.7</f>
        <v>119.07</v>
      </c>
    </row>
    <row r="44" spans="1:5" s="19" customFormat="1" ht="15.75" x14ac:dyDescent="0.25">
      <c r="A44" s="23">
        <v>39</v>
      </c>
      <c r="B44" s="20" t="s">
        <v>7</v>
      </c>
      <c r="C44" s="17">
        <v>8.1</v>
      </c>
      <c r="D44" s="10">
        <f>E44/75</f>
        <v>1.7009999999999998</v>
      </c>
      <c r="E44" s="10">
        <f>C44*15.75</f>
        <v>127.57499999999999</v>
      </c>
    </row>
    <row r="45" spans="1:5" s="19" customFormat="1" ht="15.75" x14ac:dyDescent="0.25">
      <c r="A45" s="23">
        <v>40</v>
      </c>
      <c r="B45" s="20" t="s">
        <v>74</v>
      </c>
      <c r="C45" s="17">
        <v>8.1</v>
      </c>
      <c r="D45" s="10">
        <f>E45/75</f>
        <v>2.0411999999999995</v>
      </c>
      <c r="E45" s="10">
        <f>C45*18.9</f>
        <v>153.08999999999997</v>
      </c>
    </row>
    <row r="46" spans="1:5" s="19" customFormat="1" ht="15.75" x14ac:dyDescent="0.25">
      <c r="A46" s="23">
        <v>41</v>
      </c>
      <c r="B46" s="20" t="s">
        <v>41</v>
      </c>
      <c r="C46" s="17">
        <v>8.1</v>
      </c>
      <c r="D46" s="10">
        <f>E46/50</f>
        <v>2.5514999999999999</v>
      </c>
      <c r="E46" s="10">
        <f>C46*15.75</f>
        <v>127.57499999999999</v>
      </c>
    </row>
    <row r="47" spans="1:5" s="19" customFormat="1" ht="15.75" x14ac:dyDescent="0.25">
      <c r="A47" s="23">
        <v>42</v>
      </c>
      <c r="B47" s="20" t="s">
        <v>23</v>
      </c>
      <c r="C47" s="17">
        <v>8.2899999999999991</v>
      </c>
      <c r="D47" s="10">
        <f>E47/150</f>
        <v>1.3053986666666666</v>
      </c>
      <c r="E47" s="10">
        <f>C47*23.62</f>
        <v>195.8098</v>
      </c>
    </row>
    <row r="48" spans="1:5" s="19" customFormat="1" ht="15.75" x14ac:dyDescent="0.25">
      <c r="A48" s="23">
        <v>43</v>
      </c>
      <c r="B48" s="20" t="s">
        <v>10</v>
      </c>
      <c r="C48" s="17">
        <v>8.2899999999999991</v>
      </c>
      <c r="D48" s="10">
        <f>E48/100</f>
        <v>1.8279449999999999</v>
      </c>
      <c r="E48" s="10">
        <f>C48*22.05</f>
        <v>182.7945</v>
      </c>
    </row>
    <row r="49" spans="1:11" s="19" customFormat="1" ht="15.75" x14ac:dyDescent="0.25">
      <c r="A49" s="23">
        <v>44</v>
      </c>
      <c r="B49" s="20" t="s">
        <v>12</v>
      </c>
      <c r="C49" s="17">
        <v>8.2899999999999991</v>
      </c>
      <c r="D49" s="10">
        <f>E49/75</f>
        <v>2.6107973333333332</v>
      </c>
      <c r="E49" s="10">
        <f>C49*23.62</f>
        <v>195.8098</v>
      </c>
    </row>
    <row r="50" spans="1:11" s="19" customFormat="1" ht="15.75" x14ac:dyDescent="0.25">
      <c r="A50" s="23">
        <v>45</v>
      </c>
      <c r="B50" s="20" t="s">
        <v>75</v>
      </c>
      <c r="C50" s="17">
        <v>7.82</v>
      </c>
      <c r="D50" s="10">
        <f>E50/100</f>
        <v>3.3938799999999998</v>
      </c>
      <c r="E50" s="10">
        <f>C50*43.4</f>
        <v>339.38799999999998</v>
      </c>
    </row>
    <row r="51" spans="1:11" s="19" customFormat="1" ht="15.75" x14ac:dyDescent="0.25">
      <c r="A51" s="23">
        <v>46</v>
      </c>
      <c r="B51" s="20" t="s">
        <v>72</v>
      </c>
      <c r="C51" s="17"/>
      <c r="D51" s="10"/>
      <c r="E51" s="10">
        <v>45.83</v>
      </c>
    </row>
    <row r="52" spans="1:11" s="19" customFormat="1" ht="15.75" x14ac:dyDescent="0.25">
      <c r="A52" s="23">
        <v>47</v>
      </c>
      <c r="B52" s="20" t="s">
        <v>52</v>
      </c>
      <c r="C52" s="7"/>
      <c r="D52" s="7"/>
      <c r="E52" s="7">
        <v>59.34</v>
      </c>
    </row>
    <row r="53" spans="1:11" s="19" customFormat="1" ht="15.75" x14ac:dyDescent="0.25">
      <c r="A53" s="23">
        <v>48</v>
      </c>
      <c r="B53" s="20" t="s">
        <v>53</v>
      </c>
      <c r="C53" s="7"/>
      <c r="D53" s="7"/>
      <c r="E53" s="7">
        <v>75.099999999999994</v>
      </c>
    </row>
    <row r="54" spans="1:11" s="19" customFormat="1" ht="15.75" x14ac:dyDescent="0.25">
      <c r="A54" s="23">
        <v>49</v>
      </c>
      <c r="B54" s="20" t="s">
        <v>54</v>
      </c>
      <c r="C54" s="7"/>
      <c r="D54" s="7"/>
      <c r="E54" s="7">
        <v>100.1</v>
      </c>
    </row>
    <row r="55" spans="1:11" ht="15.75" x14ac:dyDescent="0.25">
      <c r="A55" s="23">
        <v>50</v>
      </c>
      <c r="B55" s="4" t="s">
        <v>43</v>
      </c>
      <c r="C55" s="17"/>
      <c r="D55" s="10">
        <v>0.81</v>
      </c>
      <c r="E55" s="10">
        <f>D55*200</f>
        <v>162</v>
      </c>
    </row>
    <row r="56" spans="1:11" ht="15.75" x14ac:dyDescent="0.25">
      <c r="A56" s="23">
        <v>51</v>
      </c>
      <c r="B56" s="5" t="s">
        <v>42</v>
      </c>
      <c r="C56" s="15"/>
      <c r="D56" s="15">
        <v>1.47</v>
      </c>
      <c r="E56" s="15">
        <f>D56*300</f>
        <v>441</v>
      </c>
    </row>
    <row r="57" spans="1:11" s="19" customFormat="1" ht="15.75" x14ac:dyDescent="0.25">
      <c r="A57" s="23">
        <v>52</v>
      </c>
      <c r="B57" s="5" t="s">
        <v>57</v>
      </c>
      <c r="C57" s="15"/>
      <c r="D57" s="15">
        <v>1.1200000000000001</v>
      </c>
      <c r="E57" s="15">
        <f>D57*300</f>
        <v>336.00000000000006</v>
      </c>
    </row>
    <row r="58" spans="1:11" ht="15.75" x14ac:dyDescent="0.25">
      <c r="A58" s="23">
        <v>53</v>
      </c>
      <c r="B58" s="14" t="s">
        <v>24</v>
      </c>
      <c r="C58" s="7"/>
      <c r="D58" s="7">
        <v>2.21</v>
      </c>
      <c r="E58" s="7">
        <f>D58*300</f>
        <v>663</v>
      </c>
    </row>
    <row r="59" spans="1:11" ht="15.75" x14ac:dyDescent="0.25">
      <c r="A59" s="23"/>
      <c r="B59" s="4"/>
      <c r="C59" s="38" t="s">
        <v>27</v>
      </c>
      <c r="D59" s="39"/>
      <c r="E59" s="40"/>
    </row>
    <row r="60" spans="1:11" ht="15.75" x14ac:dyDescent="0.25">
      <c r="A60" s="23">
        <v>54</v>
      </c>
      <c r="B60" s="4" t="s">
        <v>35</v>
      </c>
      <c r="C60" s="10">
        <v>16.62</v>
      </c>
      <c r="D60" s="10"/>
      <c r="E60" s="10"/>
    </row>
    <row r="61" spans="1:11" ht="15.75" x14ac:dyDescent="0.25">
      <c r="A61" s="23">
        <v>55</v>
      </c>
      <c r="B61" s="4" t="s">
        <v>36</v>
      </c>
      <c r="C61" s="10">
        <v>25.74</v>
      </c>
      <c r="D61" s="10"/>
      <c r="E61" s="10"/>
      <c r="H61" s="19"/>
      <c r="I61" s="19"/>
      <c r="K61" s="24"/>
    </row>
    <row r="62" spans="1:11" ht="15.75" x14ac:dyDescent="0.25">
      <c r="A62" s="23">
        <v>56</v>
      </c>
      <c r="B62" s="4" t="s">
        <v>18</v>
      </c>
      <c r="C62" s="10">
        <v>3.11</v>
      </c>
      <c r="D62" s="10"/>
      <c r="E62" s="10" t="s">
        <v>28</v>
      </c>
      <c r="H62" s="19"/>
      <c r="I62" s="19"/>
      <c r="J62" s="19"/>
      <c r="K62" s="24"/>
    </row>
    <row r="63" spans="1:11" ht="15.75" x14ac:dyDescent="0.25">
      <c r="A63" s="23">
        <v>57</v>
      </c>
      <c r="B63" s="4" t="s">
        <v>19</v>
      </c>
      <c r="C63" s="10">
        <v>4.8899999999999997</v>
      </c>
      <c r="D63" s="10"/>
      <c r="E63" s="10">
        <v>0.4</v>
      </c>
      <c r="H63" s="19"/>
      <c r="I63" s="19"/>
      <c r="J63" s="19"/>
      <c r="K63" s="24"/>
    </row>
    <row r="64" spans="1:11" ht="15.75" x14ac:dyDescent="0.25">
      <c r="A64" s="23">
        <v>58</v>
      </c>
      <c r="B64" s="4" t="s">
        <v>34</v>
      </c>
      <c r="C64" s="10">
        <v>8.8000000000000007</v>
      </c>
      <c r="D64" s="10"/>
      <c r="E64" s="10">
        <v>0.8</v>
      </c>
      <c r="H64" s="19"/>
      <c r="I64" s="19"/>
      <c r="J64" s="19"/>
      <c r="K64" s="24"/>
    </row>
    <row r="65" spans="1:11" ht="15.75" x14ac:dyDescent="0.25">
      <c r="A65" s="23">
        <v>59</v>
      </c>
      <c r="B65" s="4" t="s">
        <v>20</v>
      </c>
      <c r="C65" s="12">
        <v>5.1100000000000003</v>
      </c>
      <c r="D65" s="18"/>
      <c r="E65" s="10">
        <v>0.48</v>
      </c>
      <c r="H65" s="19"/>
      <c r="I65" s="19"/>
      <c r="J65" s="19"/>
      <c r="K65" s="24"/>
    </row>
    <row r="66" spans="1:11" ht="15.75" x14ac:dyDescent="0.25">
      <c r="A66" s="23">
        <v>60</v>
      </c>
      <c r="B66" s="4" t="s">
        <v>16</v>
      </c>
      <c r="C66" s="12">
        <v>8.17</v>
      </c>
      <c r="D66" s="13" t="s">
        <v>21</v>
      </c>
      <c r="E66" s="11"/>
      <c r="H66" s="19"/>
      <c r="I66" s="19"/>
      <c r="J66" s="19"/>
      <c r="K66" s="24"/>
    </row>
    <row r="67" spans="1:11" ht="15.75" x14ac:dyDescent="0.25">
      <c r="A67" s="23">
        <v>61</v>
      </c>
      <c r="B67" s="4" t="s">
        <v>17</v>
      </c>
      <c r="C67" s="12">
        <v>11.44</v>
      </c>
      <c r="D67" s="18"/>
      <c r="E67" s="10">
        <v>1.1200000000000001</v>
      </c>
      <c r="H67" s="19"/>
      <c r="I67" s="19"/>
      <c r="J67" s="19"/>
      <c r="K67" s="24"/>
    </row>
    <row r="68" spans="1:11" ht="15.75" x14ac:dyDescent="0.25">
      <c r="A68" s="23">
        <v>62</v>
      </c>
      <c r="B68" s="4" t="s">
        <v>45</v>
      </c>
      <c r="C68" s="10">
        <v>16.3</v>
      </c>
      <c r="D68" s="26" t="s">
        <v>8</v>
      </c>
      <c r="E68" s="27"/>
      <c r="H68" s="19"/>
      <c r="I68" s="19"/>
      <c r="J68" s="19"/>
      <c r="K68" s="24"/>
    </row>
    <row r="69" spans="1:11" ht="15.75" x14ac:dyDescent="0.25">
      <c r="A69" s="23">
        <v>63</v>
      </c>
      <c r="B69" s="4" t="s">
        <v>46</v>
      </c>
      <c r="C69" s="12">
        <v>17.22</v>
      </c>
      <c r="D69" s="12" t="s">
        <v>5</v>
      </c>
      <c r="E69" s="12"/>
    </row>
  </sheetData>
  <mergeCells count="5">
    <mergeCell ref="D68:E68"/>
    <mergeCell ref="A2:E2"/>
    <mergeCell ref="A3:E3"/>
    <mergeCell ref="A4:B5"/>
    <mergeCell ref="C59:E59"/>
  </mergeCells>
  <pageMargins left="0.7" right="0.7" top="0.75" bottom="0.75" header="0.3" footer="0.3"/>
  <pageSetup paperSize="9" scale="6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2026-05-18T11:25:27Z</cp:lastPrinted>
  <dcterms:created xsi:type="dcterms:W3CDTF">2017-09-04T13:02:42Z</dcterms:created>
  <dcterms:modified xsi:type="dcterms:W3CDTF">2026-05-18T11:49:44Z</dcterms:modified>
</cp:coreProperties>
</file>